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Новосибирск, Новосибирский р-н 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diameters2">[1]TEHSHEET!$AU$2:$AU$8</definedName>
    <definedName name="List06_10_DP">'Новосибирск, Новосибирский р-н '!#REF!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_xlnm.Print_Area" localSheetId="0">'Новосибирск, Новосибирский р-н '!#REF!</definedName>
  </definedNames>
  <calcPr calcId="125725"/>
</workbook>
</file>

<file path=xl/calcChain.xml><?xml version="1.0" encoding="utf-8"?>
<calcChain xmlns="http://schemas.openxmlformats.org/spreadsheetml/2006/main">
  <c r="C10" i="1"/>
  <c r="F10" s="1"/>
  <c r="J10" s="1"/>
  <c r="P10" s="1"/>
  <c r="Q10" s="1"/>
  <c r="R10" s="1"/>
  <c r="S10" s="1"/>
  <c r="T10" s="1"/>
  <c r="U10" s="1"/>
  <c r="V10" s="1"/>
  <c r="W10" s="1"/>
  <c r="X10" s="1"/>
  <c r="C4"/>
  <c r="B4"/>
  <c r="C3"/>
  <c r="B3"/>
  <c r="C2"/>
  <c r="B2"/>
</calcChain>
</file>

<file path=xl/sharedStrings.xml><?xml version="1.0" encoding="utf-8"?>
<sst xmlns="http://schemas.openxmlformats.org/spreadsheetml/2006/main" count="69" uniqueCount="34">
  <si>
    <t>Источник официального опубликования решения</t>
  </si>
  <si>
    <t>Параметры формы</t>
  </si>
  <si>
    <t>№ п/п</t>
  </si>
  <si>
    <t>Параметр дифференциации тарифа/Заявитель</t>
  </si>
  <si>
    <t>Подключаемая нагрузка канализационной сети, куб. м/сут</t>
  </si>
  <si>
    <t>Диапазон диаметров канализационной сети, мм</t>
  </si>
  <si>
    <t>Протяженность канализационной сети, км</t>
  </si>
  <si>
    <t>Условия прокладки сетей</t>
  </si>
  <si>
    <t>Период действия тарифа</t>
  </si>
  <si>
    <t>Ставка тарифа за подключаемую нагрузку канализационной сети, тыс. руб./куб. м в сут</t>
  </si>
  <si>
    <t>Ставка тарифа за протяженность канализационной сети диаметром d, тыс. руб./км</t>
  </si>
  <si>
    <t>Период действия</t>
  </si>
  <si>
    <t>С НДС</t>
  </si>
  <si>
    <t>Без НДС</t>
  </si>
  <si>
    <t>Дата начала</t>
  </si>
  <si>
    <t>Дата окончания</t>
  </si>
  <si>
    <t>1</t>
  </si>
  <si>
    <t>2</t>
  </si>
  <si>
    <t>Наименование тарифа</t>
  </si>
  <si>
    <t>да</t>
  </si>
  <si>
    <t>от 101 мм до 150 мм включительно</t>
  </si>
  <si>
    <t>нет</t>
  </si>
  <si>
    <t>Прокладка открытым (траншейным) способом (одна нить трубопровода в одной траншее)</t>
  </si>
  <si>
    <t>01.01.2022</t>
  </si>
  <si>
    <t>31.12.2022</t>
  </si>
  <si>
    <t>О</t>
  </si>
  <si>
    <t>Прокладка открытым (траншейным) способом (две нити напорного трубопровода в одной траншее)</t>
  </si>
  <si>
    <t>3</t>
  </si>
  <si>
    <t>Прокладка без разработки грунта (прокол)</t>
  </si>
  <si>
    <t>от 151 мм до 200 мм включительно</t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</si>
  <si>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11"/>
        <color theme="1"/>
        <rFont val="Calibri"/>
        <family val="2"/>
        <charset val="204"/>
        <scheme val="minor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</si>
  <si>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Сайт департамента по тарифам НСО,                                                                   https://tarif.nso.ru/page/296</t>
  </si>
  <si>
    <t>Тариф на подключение (технологическое присоединение) к централизованной системе водоотведения</t>
  </si>
  <si>
    <r>
      <t>Форма 3.4 Информация о величинах тарифов на подключение к централизованной системе водоотведения</t>
    </r>
    <r>
      <rPr>
        <b/>
        <vertAlign val="superscript"/>
        <sz val="11"/>
        <rFont val="Tahoma"/>
        <family val="2"/>
        <charset val="204"/>
      </rPr>
      <t>1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</si>
</sst>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vertAlign val="superscript"/>
      <sz val="9"/>
      <color indexed="11"/>
      <name val="Tahoma"/>
      <family val="2"/>
      <charset val="204"/>
    </font>
    <font>
      <b/>
      <sz val="10"/>
      <name val="Tahoma"/>
      <family val="2"/>
      <charset val="204"/>
    </font>
    <font>
      <b/>
      <sz val="11"/>
      <name val="Tahoma"/>
      <family val="2"/>
      <charset val="204"/>
    </font>
    <font>
      <b/>
      <vertAlign val="superscript"/>
      <sz val="11"/>
      <name val="Tahoma"/>
      <family val="2"/>
      <charset val="204"/>
    </font>
    <font>
      <sz val="1"/>
      <name val="Tahoma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6" fillId="0" borderId="0"/>
    <xf numFmtId="0" fontId="4" fillId="0" borderId="0">
      <alignment horizontal="left" vertical="center"/>
    </xf>
    <xf numFmtId="0" fontId="3" fillId="0" borderId="0"/>
    <xf numFmtId="0" fontId="6" fillId="0" borderId="0"/>
    <xf numFmtId="0" fontId="2" fillId="0" borderId="0"/>
    <xf numFmtId="0" fontId="8" fillId="0" borderId="1" applyBorder="0">
      <alignment horizontal="center" vertical="center" wrapText="1"/>
    </xf>
  </cellStyleXfs>
  <cellXfs count="57">
    <xf numFmtId="0" fontId="0" fillId="0" borderId="0" xfId="0"/>
    <xf numFmtId="0" fontId="7" fillId="2" borderId="0" xfId="2" applyFont="1" applyFill="1" applyBorder="1" applyAlignment="1">
      <alignment vertical="center" wrapText="1"/>
    </xf>
    <xf numFmtId="0" fontId="4" fillId="2" borderId="0" xfId="1" applyFont="1" applyFill="1" applyAlignment="1" applyProtection="1">
      <alignment vertical="center" wrapText="1"/>
    </xf>
    <xf numFmtId="0" fontId="0" fillId="2" borderId="0" xfId="0" applyFill="1"/>
    <xf numFmtId="49" fontId="4" fillId="2" borderId="0" xfId="1" applyNumberFormat="1" applyFont="1" applyFill="1" applyBorder="1" applyAlignment="1" applyProtection="1">
      <alignment horizontal="center" vertical="center" wrapText="1"/>
    </xf>
    <xf numFmtId="49" fontId="9" fillId="2" borderId="0" xfId="1" applyNumberFormat="1" applyFont="1" applyFill="1" applyBorder="1" applyAlignment="1" applyProtection="1">
      <alignment vertical="center" wrapText="1"/>
    </xf>
    <xf numFmtId="49" fontId="4" fillId="2" borderId="0" xfId="1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ill="1" applyBorder="1" applyAlignment="1" applyProtection="1">
      <alignment vertical="center"/>
    </xf>
    <xf numFmtId="0" fontId="4" fillId="2" borderId="0" xfId="1" applyFont="1" applyFill="1" applyAlignment="1" applyProtection="1">
      <alignment horizontal="right" vertical="top" wrapText="1"/>
    </xf>
    <xf numFmtId="49" fontId="0" fillId="2" borderId="0" xfId="1" applyNumberFormat="1" applyFont="1" applyFill="1" applyAlignment="1" applyProtection="1">
      <alignment horizontal="left" vertical="top"/>
    </xf>
    <xf numFmtId="49" fontId="0" fillId="2" borderId="0" xfId="1" applyNumberFormat="1" applyFont="1" applyFill="1" applyAlignment="1" applyProtection="1">
      <alignment vertical="center" wrapText="1"/>
    </xf>
    <xf numFmtId="49" fontId="0" fillId="2" borderId="0" xfId="1" applyNumberFormat="1" applyFont="1" applyFill="1" applyAlignment="1" applyProtection="1">
      <alignment vertical="center"/>
    </xf>
    <xf numFmtId="0" fontId="1" fillId="2" borderId="2" xfId="3" applyFont="1" applyFill="1" applyBorder="1" applyAlignment="1" applyProtection="1">
      <alignment horizontal="left" vertical="center" wrapText="1" indent="1"/>
    </xf>
    <xf numFmtId="0" fontId="8" fillId="2" borderId="2" xfId="4" applyNumberFormat="1" applyFont="1" applyFill="1" applyBorder="1" applyAlignment="1" applyProtection="1">
      <alignment horizontal="left" vertical="center" wrapText="1" indent="1"/>
    </xf>
    <xf numFmtId="0" fontId="4" fillId="2" borderId="2" xfId="1" applyFont="1" applyFill="1" applyBorder="1" applyAlignment="1" applyProtection="1">
      <alignment horizontal="center" vertical="center" wrapText="1"/>
    </xf>
    <xf numFmtId="0" fontId="0" fillId="2" borderId="2" xfId="6" applyNumberFormat="1" applyFont="1" applyFill="1" applyBorder="1" applyAlignment="1" applyProtection="1">
      <alignment horizontal="center" vertical="center" wrapText="1"/>
    </xf>
    <xf numFmtId="0" fontId="4" fillId="2" borderId="2" xfId="5" applyFont="1" applyFill="1" applyBorder="1" applyAlignment="1" applyProtection="1">
      <alignment horizontal="center" vertical="center" wrapText="1"/>
    </xf>
    <xf numFmtId="0" fontId="0" fillId="2" borderId="2" xfId="6" applyNumberFormat="1" applyFont="1" applyFill="1" applyBorder="1" applyAlignment="1" applyProtection="1">
      <alignment horizontal="center" vertical="center" wrapText="1"/>
    </xf>
    <xf numFmtId="0" fontId="0" fillId="2" borderId="2" xfId="5" applyFont="1" applyFill="1" applyBorder="1" applyAlignment="1" applyProtection="1">
      <alignment horizontal="center" vertical="center" wrapText="1"/>
    </xf>
    <xf numFmtId="0" fontId="0" fillId="2" borderId="2" xfId="5" applyFont="1" applyFill="1" applyBorder="1" applyAlignment="1" applyProtection="1">
      <alignment horizontal="center" vertical="center" wrapText="1"/>
    </xf>
    <xf numFmtId="0" fontId="4" fillId="2" borderId="2" xfId="5" applyFont="1" applyFill="1" applyBorder="1" applyAlignment="1" applyProtection="1">
      <alignment vertical="center" wrapText="1"/>
    </xf>
    <xf numFmtId="0" fontId="13" fillId="2" borderId="2" xfId="5" applyNumberFormat="1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 indent="3"/>
      <protection locked="0"/>
    </xf>
    <xf numFmtId="0" fontId="10" fillId="2" borderId="2" xfId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/>
    </xf>
    <xf numFmtId="4" fontId="4" fillId="2" borderId="2" xfId="1" applyNumberFormat="1" applyFont="1" applyFill="1" applyBorder="1" applyAlignment="1" applyProtection="1">
      <alignment horizontal="right" vertical="center" wrapText="1"/>
      <protection locked="0"/>
    </xf>
    <xf numFmtId="49" fontId="4" fillId="2" borderId="2" xfId="4" applyNumberFormat="1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49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2" xfId="1" applyNumberFormat="1" applyFont="1" applyFill="1" applyBorder="1" applyAlignment="1" applyProtection="1">
      <alignment horizontal="right" vertical="center" wrapText="1"/>
    </xf>
    <xf numFmtId="0" fontId="4" fillId="2" borderId="2" xfId="1" applyNumberFormat="1" applyFont="1" applyFill="1" applyBorder="1" applyAlignment="1" applyProtection="1">
      <alignment horizontal="left" vertical="center" wrapText="1" indent="4"/>
    </xf>
    <xf numFmtId="49" fontId="4" fillId="2" borderId="2" xfId="1" applyNumberFormat="1" applyFont="1" applyFill="1" applyBorder="1" applyAlignment="1" applyProtection="1">
      <alignment horizontal="center" vertical="center" wrapText="1"/>
    </xf>
    <xf numFmtId="49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 applyProtection="1">
      <alignment horizontal="right" vertical="center"/>
      <protection locked="0"/>
    </xf>
    <xf numFmtId="164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2" xfId="4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4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 indent="3"/>
    </xf>
    <xf numFmtId="0" fontId="11" fillId="2" borderId="2" xfId="1" applyNumberFormat="1" applyFont="1" applyFill="1" applyBorder="1" applyAlignment="1" applyProtection="1">
      <alignment horizontal="center" vertical="center" wrapText="1"/>
    </xf>
    <xf numFmtId="0" fontId="1" fillId="2" borderId="4" xfId="3" applyFont="1" applyFill="1" applyBorder="1" applyAlignment="1" applyProtection="1">
      <alignment horizontal="left" vertical="center" wrapText="1" indent="1"/>
    </xf>
    <xf numFmtId="0" fontId="8" fillId="2" borderId="4" xfId="4" applyNumberFormat="1" applyFont="1" applyFill="1" applyBorder="1" applyAlignment="1" applyProtection="1">
      <alignment horizontal="left" vertical="center" wrapText="1" indent="1"/>
    </xf>
    <xf numFmtId="0" fontId="14" fillId="2" borderId="0" xfId="2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4" fillId="2" borderId="2" xfId="7" applyNumberFormat="1" applyFont="1" applyFill="1" applyBorder="1" applyAlignment="1" applyProtection="1">
      <alignment horizontal="center" vertical="center" wrapText="1"/>
    </xf>
    <xf numFmtId="0" fontId="4" fillId="2" borderId="2" xfId="7" applyNumberFormat="1" applyFont="1" applyFill="1" applyBorder="1" applyAlignment="1" applyProtection="1">
      <alignment horizontal="center" vertical="center" wrapText="1"/>
    </xf>
    <xf numFmtId="0" fontId="4" fillId="2" borderId="2" xfId="7" applyNumberFormat="1" applyFont="1" applyFill="1" applyBorder="1" applyAlignment="1" applyProtection="1">
      <alignment vertical="center" wrapText="1"/>
    </xf>
    <xf numFmtId="0" fontId="16" fillId="2" borderId="2" xfId="7" applyNumberFormat="1" applyFont="1" applyFill="1" applyBorder="1" applyAlignment="1" applyProtection="1">
      <alignment vertical="center" wrapText="1"/>
    </xf>
    <xf numFmtId="0" fontId="4" fillId="2" borderId="2" xfId="7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/>
    <xf numFmtId="0" fontId="4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1" applyNumberFormat="1" applyFont="1" applyFill="1" applyBorder="1" applyAlignment="1" applyProtection="1">
      <alignment horizontal="left" vertical="center" wrapText="1"/>
    </xf>
    <xf numFmtId="0" fontId="0" fillId="0" borderId="5" xfId="0" applyBorder="1" applyAlignment="1"/>
    <xf numFmtId="0" fontId="0" fillId="0" borderId="3" xfId="0" applyBorder="1" applyAlignment="1"/>
  </cellXfs>
  <cellStyles count="8">
    <cellStyle name="ЗаголовокСтолбца" xfId="7"/>
    <cellStyle name="Обычный" xfId="0" builtinId="0"/>
    <cellStyle name="Обычный 14" xfId="6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38100</xdr:colOff>
      <xdr:row>11</xdr:row>
      <xdr:rowOff>0</xdr:rowOff>
    </xdr:from>
    <xdr:to>
      <xdr:col>22</xdr:col>
      <xdr:colOff>228600</xdr:colOff>
      <xdr:row>11</xdr:row>
      <xdr:rowOff>571500</xdr:rowOff>
    </xdr:to>
    <xdr:grpSp>
      <xdr:nvGrpSpPr>
        <xdr:cNvPr id="2" name="shCalendar"/>
        <xdr:cNvGrpSpPr>
          <a:grpSpLocks/>
        </xdr:cNvGrpSpPr>
      </xdr:nvGrpSpPr>
      <xdr:grpSpPr bwMode="auto">
        <a:xfrm>
          <a:off x="16954500" y="4371975"/>
          <a:ext cx="190500" cy="571500"/>
          <a:chOff x="13896191" y="1813753"/>
          <a:chExt cx="211023" cy="178845"/>
        </a:xfrm>
      </xdr:grpSpPr>
      <xdr:sp macro="[1]!modfrmDateChoose.CalendarShow" textlink="">
        <xdr:nvSpPr>
          <xdr:cNvPr id="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arshukova/Desktop/&#1042;&#1099;&#1087;&#1086;&#1083;&#1085;&#1077;&#1085;&#1080;&#1077;/&#1045;&#1048;&#1040;&#1057;/&#1056;&#1072;&#1089;&#1082;&#1088;&#1099;&#1090;&#1080;&#1077;%20&#1087;&#1086;%20&#1090;&#1072;&#1088;&#1080;&#1092;&#1072;&#1084;%20&#1085;&#1072;%202022&#1075;/&#1055;&#1086;&#1076;&#1082;&#1083;&#1102;&#1095;&#1077;&#1085;&#1080;&#1077;/&#1057;&#1090;&#1086;&#1082;&#1080;/FAS.JKH.OPEN.INFO.PRICE.VO(v1.0.2)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ВО"/>
      <sheetName val="Форма 3.2 | Т-ВО"/>
      <sheetName val="Форма 1.0.1 | Т-транс"/>
      <sheetName val="Форма 3.2 | Т-транс"/>
      <sheetName val="Форма 1.0.1 | Т-подкл(инд)"/>
      <sheetName val="Форма 3.4 | Т-подкл(инд)"/>
      <sheetName val="Форма 1.0.1 | Т-подкл"/>
      <sheetName val="Форма 3.4 | Т-подкл"/>
      <sheetName val="Форма 1.0.1 | Форма 3.9"/>
      <sheetName val="Форма 3.9"/>
      <sheetName val="Форма 1.0.1 | Форма 3.10"/>
      <sheetName val="Форма 3.10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</definedNames>
    <sheetDataSet>
      <sheetData sheetId="0"/>
      <sheetData sheetId="1"/>
      <sheetData sheetId="2"/>
      <sheetData sheetId="3">
        <row r="18">
          <cell r="F18" t="str">
            <v>Департамент по тарифам НСО</v>
          </cell>
        </row>
        <row r="19">
          <cell r="F19" t="str">
            <v>16.12.2021</v>
          </cell>
        </row>
        <row r="20">
          <cell r="F20" t="str">
            <v>508-В</v>
          </cell>
        </row>
        <row r="21">
          <cell r="F21" t="str">
            <v>Сайт департамента по тарифам, https://tarif.nso.ru/page/296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2">
          <cell r="AU2" t="str">
            <v>40 мм и менее</v>
          </cell>
        </row>
        <row r="3">
          <cell r="AU3" t="str">
            <v>от 41 мм до 70 мм включительно</v>
          </cell>
        </row>
        <row r="4">
          <cell r="AU4" t="str">
            <v>от 71 мм до 100 мм включительно</v>
          </cell>
        </row>
        <row r="5">
          <cell r="AU5" t="str">
            <v>от 101 мм до 150 мм включительно</v>
          </cell>
        </row>
        <row r="6">
          <cell r="AU6" t="str">
            <v>от 151 мм до 200 мм включительно</v>
          </cell>
        </row>
        <row r="7">
          <cell r="AU7" t="str">
            <v>от 201 мм до 250 мм включительно</v>
          </cell>
        </row>
        <row r="8">
          <cell r="AU8" t="str">
            <v>от 250  мм и более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0"/>
  <sheetViews>
    <sheetView tabSelected="1" workbookViewId="0">
      <selection sqref="A1:R1"/>
    </sheetView>
  </sheetViews>
  <sheetFormatPr defaultRowHeight="15"/>
  <cols>
    <col min="1" max="1" width="6.42578125" style="2" customWidth="1"/>
    <col min="2" max="2" width="40.5703125" style="2" customWidth="1"/>
    <col min="3" max="3" width="3.7109375" style="2" customWidth="1"/>
    <col min="4" max="4" width="4.140625" style="2" customWidth="1"/>
    <col min="5" max="5" width="18.140625" style="2" customWidth="1"/>
    <col min="6" max="8" width="3.7109375" style="2" customWidth="1"/>
    <col min="9" max="9" width="14.28515625" style="2" customWidth="1"/>
    <col min="10" max="12" width="3.7109375" style="2" customWidth="1"/>
    <col min="13" max="13" width="15.42578125" style="2" customWidth="1"/>
    <col min="14" max="16" width="3.7109375" style="2" customWidth="1"/>
    <col min="17" max="17" width="17" style="2" customWidth="1"/>
    <col min="18" max="20" width="21.42578125" style="2" customWidth="1"/>
    <col min="21" max="21" width="22.5703125" style="2" customWidth="1"/>
    <col min="22" max="22" width="13.7109375" style="2" customWidth="1"/>
    <col min="23" max="23" width="3.7109375" style="2" customWidth="1"/>
    <col min="24" max="24" width="13.42578125" style="2" customWidth="1"/>
    <col min="25" max="16384" width="9.140625" style="3"/>
  </cols>
  <sheetData>
    <row r="1" spans="1:24" ht="38.25" customHeight="1">
      <c r="A1" s="43" t="s">
        <v>33</v>
      </c>
      <c r="B1" s="43"/>
      <c r="C1" s="43"/>
      <c r="D1" s="43"/>
      <c r="E1" s="43"/>
      <c r="F1" s="43"/>
      <c r="G1" s="43"/>
      <c r="H1" s="43"/>
      <c r="I1" s="43"/>
      <c r="J1" s="43"/>
      <c r="K1" s="44"/>
      <c r="L1" s="44"/>
      <c r="M1" s="44"/>
      <c r="N1" s="44"/>
      <c r="O1" s="44"/>
      <c r="P1" s="44"/>
      <c r="Q1" s="44"/>
      <c r="R1" s="44"/>
      <c r="S1" s="1"/>
      <c r="T1" s="1"/>
      <c r="U1" s="1"/>
      <c r="V1" s="1"/>
      <c r="W1" s="1"/>
      <c r="X1" s="1"/>
    </row>
    <row r="2" spans="1:24" ht="49.5" customHeight="1">
      <c r="A2" s="4"/>
      <c r="B2" s="13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C2" s="14" t="str">
        <f>IF(NameOrPr_ch="",IF(NameOrPr="","",NameOrPr),NameOrPr_ch)</f>
        <v>Департамент по тарифам НСО</v>
      </c>
      <c r="D2" s="14"/>
      <c r="E2" s="14"/>
      <c r="F2" s="14"/>
      <c r="G2" s="14"/>
      <c r="H2" s="14"/>
      <c r="I2" s="14"/>
      <c r="J2" s="5"/>
      <c r="K2" s="6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8"/>
    </row>
    <row r="3" spans="1:24" ht="37.5" customHeight="1">
      <c r="A3" s="4"/>
      <c r="B3" s="13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C3" s="14" t="str">
        <f>IF(datePr_ch="",IF(datePr="","",datePr),datePr_ch)</f>
        <v>16.12.2021</v>
      </c>
      <c r="D3" s="14"/>
      <c r="E3" s="14"/>
      <c r="F3" s="14"/>
      <c r="G3" s="14"/>
      <c r="H3" s="14"/>
      <c r="I3" s="14"/>
      <c r="J3" s="5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/>
    </row>
    <row r="4" spans="1:24" ht="37.5" customHeight="1">
      <c r="A4" s="4"/>
      <c r="B4" s="13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C4" s="14" t="str">
        <f>IF(numberPr_ch="",IF(numberPr="","",numberPr),numberPr_ch)</f>
        <v>508-В</v>
      </c>
      <c r="D4" s="14"/>
      <c r="E4" s="14"/>
      <c r="F4" s="14"/>
      <c r="G4" s="14"/>
      <c r="H4" s="14"/>
      <c r="I4" s="14"/>
      <c r="J4" s="5"/>
      <c r="K4" s="6"/>
      <c r="L4" s="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/>
    </row>
    <row r="5" spans="1:24" ht="30">
      <c r="A5" s="4"/>
      <c r="B5" s="41" t="s">
        <v>0</v>
      </c>
      <c r="C5" s="42" t="s">
        <v>31</v>
      </c>
      <c r="D5" s="42"/>
      <c r="E5" s="42"/>
      <c r="F5" s="42"/>
      <c r="G5" s="42"/>
      <c r="H5" s="42"/>
      <c r="I5" s="42"/>
      <c r="J5" s="5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8"/>
    </row>
    <row r="6" spans="1:24" ht="21.75" customHeight="1">
      <c r="A6" s="15" t="s">
        <v>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ht="21.75" customHeight="1">
      <c r="A7" s="15" t="s">
        <v>2</v>
      </c>
      <c r="B7" s="15" t="s">
        <v>3</v>
      </c>
      <c r="C7" s="15" t="s">
        <v>4</v>
      </c>
      <c r="D7" s="15"/>
      <c r="E7" s="15"/>
      <c r="F7" s="16" t="s">
        <v>5</v>
      </c>
      <c r="G7" s="16"/>
      <c r="H7" s="16"/>
      <c r="I7" s="16"/>
      <c r="J7" s="16" t="s">
        <v>6</v>
      </c>
      <c r="K7" s="16"/>
      <c r="L7" s="16"/>
      <c r="M7" s="16"/>
      <c r="N7" s="16" t="s">
        <v>7</v>
      </c>
      <c r="O7" s="16"/>
      <c r="P7" s="16"/>
      <c r="Q7" s="16"/>
      <c r="R7" s="16" t="s">
        <v>8</v>
      </c>
      <c r="S7" s="16"/>
      <c r="T7" s="16"/>
      <c r="U7" s="16"/>
      <c r="V7" s="16"/>
      <c r="W7" s="16"/>
      <c r="X7" s="16"/>
    </row>
    <row r="8" spans="1:24" ht="36" customHeight="1">
      <c r="A8" s="15"/>
      <c r="B8" s="15"/>
      <c r="C8" s="15"/>
      <c r="D8" s="15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 t="s">
        <v>9</v>
      </c>
      <c r="S8" s="16"/>
      <c r="T8" s="15" t="s">
        <v>10</v>
      </c>
      <c r="U8" s="15"/>
      <c r="V8" s="17" t="s">
        <v>11</v>
      </c>
      <c r="W8" s="17"/>
      <c r="X8" s="17"/>
    </row>
    <row r="9" spans="1:24" ht="24.75" customHeight="1">
      <c r="A9" s="15"/>
      <c r="B9" s="15"/>
      <c r="C9" s="15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8" t="s">
        <v>12</v>
      </c>
      <c r="S9" s="18" t="s">
        <v>13</v>
      </c>
      <c r="T9" s="18" t="s">
        <v>12</v>
      </c>
      <c r="U9" s="18" t="s">
        <v>13</v>
      </c>
      <c r="V9" s="19" t="s">
        <v>14</v>
      </c>
      <c r="W9" s="20" t="s">
        <v>15</v>
      </c>
      <c r="X9" s="20"/>
    </row>
    <row r="10" spans="1:24" s="50" customFormat="1">
      <c r="A10" s="45" t="s">
        <v>16</v>
      </c>
      <c r="B10" s="45" t="s">
        <v>17</v>
      </c>
      <c r="C10" s="46">
        <f ca="1">OFFSET(C10,0,-1)+1</f>
        <v>3</v>
      </c>
      <c r="D10" s="46"/>
      <c r="E10" s="46"/>
      <c r="F10" s="46">
        <f ca="1">OFFSET(F10,0,-3)+1</f>
        <v>4</v>
      </c>
      <c r="G10" s="46"/>
      <c r="H10" s="46"/>
      <c r="I10" s="46"/>
      <c r="J10" s="46">
        <f ca="1">OFFSET(J10,0,-4)+1</f>
        <v>5</v>
      </c>
      <c r="K10" s="46"/>
      <c r="L10" s="46"/>
      <c r="M10" s="46"/>
      <c r="N10" s="47"/>
      <c r="O10" s="47"/>
      <c r="P10" s="47">
        <f ca="1">OFFSET(J10,0,0)+1</f>
        <v>6</v>
      </c>
      <c r="Q10" s="48">
        <f ca="1">P10</f>
        <v>6</v>
      </c>
      <c r="R10" s="49">
        <f t="shared" ref="R10:X10" ca="1" si="0">OFFSET(R10,0,-1)+1</f>
        <v>7</v>
      </c>
      <c r="S10" s="49">
        <f t="shared" ca="1" si="0"/>
        <v>8</v>
      </c>
      <c r="T10" s="49">
        <f t="shared" ca="1" si="0"/>
        <v>9</v>
      </c>
      <c r="U10" s="49">
        <f t="shared" ca="1" si="0"/>
        <v>10</v>
      </c>
      <c r="V10" s="49">
        <f t="shared" ca="1" si="0"/>
        <v>11</v>
      </c>
      <c r="W10" s="49">
        <f t="shared" ca="1" si="0"/>
        <v>12</v>
      </c>
      <c r="X10" s="49">
        <f t="shared" ca="1" si="0"/>
        <v>13</v>
      </c>
    </row>
    <row r="11" spans="1:24" ht="32.25" customHeight="1">
      <c r="A11" s="54"/>
      <c r="B11" s="21" t="s">
        <v>18</v>
      </c>
      <c r="C11" s="22" t="s">
        <v>32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 ht="78.75" customHeight="1">
      <c r="A12" s="55"/>
      <c r="B12" s="23"/>
      <c r="C12" s="24"/>
      <c r="D12" s="25" t="s">
        <v>16</v>
      </c>
      <c r="E12" s="26">
        <v>17540</v>
      </c>
      <c r="F12" s="27" t="s">
        <v>19</v>
      </c>
      <c r="G12" s="28"/>
      <c r="H12" s="29">
        <v>1</v>
      </c>
      <c r="I12" s="30" t="s">
        <v>20</v>
      </c>
      <c r="J12" s="27" t="s">
        <v>21</v>
      </c>
      <c r="K12" s="28"/>
      <c r="L12" s="29" t="s">
        <v>16</v>
      </c>
      <c r="M12" s="31"/>
      <c r="N12" s="27" t="s">
        <v>19</v>
      </c>
      <c r="O12" s="32"/>
      <c r="P12" s="33">
        <v>1</v>
      </c>
      <c r="Q12" s="34" t="s">
        <v>22</v>
      </c>
      <c r="R12" s="35">
        <v>45.262</v>
      </c>
      <c r="S12" s="35">
        <v>37.719000000000001</v>
      </c>
      <c r="T12" s="36">
        <v>28182.61</v>
      </c>
      <c r="U12" s="35">
        <v>23485.51</v>
      </c>
      <c r="V12" s="37" t="s">
        <v>23</v>
      </c>
      <c r="W12" s="38" t="s">
        <v>19</v>
      </c>
      <c r="X12" s="37" t="s">
        <v>24</v>
      </c>
    </row>
    <row r="13" spans="1:24" ht="90.75" customHeight="1">
      <c r="A13" s="55"/>
      <c r="B13" s="39"/>
      <c r="C13" s="24"/>
      <c r="D13" s="25"/>
      <c r="E13" s="26"/>
      <c r="F13" s="27"/>
      <c r="G13" s="28"/>
      <c r="H13" s="29"/>
      <c r="I13" s="30"/>
      <c r="J13" s="27"/>
      <c r="K13" s="28"/>
      <c r="L13" s="29"/>
      <c r="M13" s="31"/>
      <c r="N13" s="27"/>
      <c r="O13" s="40" t="s">
        <v>25</v>
      </c>
      <c r="P13" s="33" t="s">
        <v>17</v>
      </c>
      <c r="Q13" s="34" t="s">
        <v>26</v>
      </c>
      <c r="R13" s="35">
        <v>45.262</v>
      </c>
      <c r="S13" s="35">
        <v>37.719000000000001</v>
      </c>
      <c r="T13" s="36">
        <v>22263.93</v>
      </c>
      <c r="U13" s="35">
        <v>18553.28</v>
      </c>
      <c r="V13" s="37" t="s">
        <v>23</v>
      </c>
      <c r="W13" s="38" t="s">
        <v>19</v>
      </c>
      <c r="X13" s="37" t="s">
        <v>24</v>
      </c>
    </row>
    <row r="14" spans="1:24" ht="42.75" customHeight="1">
      <c r="A14" s="55"/>
      <c r="B14" s="39"/>
      <c r="C14" s="24"/>
      <c r="D14" s="25"/>
      <c r="E14" s="26"/>
      <c r="F14" s="27"/>
      <c r="G14" s="28"/>
      <c r="H14" s="29"/>
      <c r="I14" s="30"/>
      <c r="J14" s="27"/>
      <c r="K14" s="28"/>
      <c r="L14" s="29"/>
      <c r="M14" s="31"/>
      <c r="N14" s="27"/>
      <c r="O14" s="40" t="s">
        <v>25</v>
      </c>
      <c r="P14" s="33" t="s">
        <v>27</v>
      </c>
      <c r="Q14" s="34" t="s">
        <v>28</v>
      </c>
      <c r="R14" s="35">
        <v>45.262</v>
      </c>
      <c r="S14" s="35">
        <v>37.719000000000001</v>
      </c>
      <c r="T14" s="36">
        <v>52320.6</v>
      </c>
      <c r="U14" s="35">
        <v>43600.5</v>
      </c>
      <c r="V14" s="37" t="s">
        <v>23</v>
      </c>
      <c r="W14" s="38" t="s">
        <v>19</v>
      </c>
      <c r="X14" s="37" t="s">
        <v>24</v>
      </c>
    </row>
    <row r="15" spans="1:24" ht="75" customHeight="1">
      <c r="A15" s="55"/>
      <c r="B15" s="39"/>
      <c r="C15" s="24"/>
      <c r="D15" s="25"/>
      <c r="E15" s="26"/>
      <c r="F15" s="27"/>
      <c r="G15" s="28" t="s">
        <v>25</v>
      </c>
      <c r="H15" s="29" t="s">
        <v>17</v>
      </c>
      <c r="I15" s="51" t="s">
        <v>29</v>
      </c>
      <c r="J15" s="27" t="s">
        <v>21</v>
      </c>
      <c r="K15" s="28"/>
      <c r="L15" s="29" t="s">
        <v>16</v>
      </c>
      <c r="M15" s="31"/>
      <c r="N15" s="27" t="s">
        <v>19</v>
      </c>
      <c r="O15" s="32"/>
      <c r="P15" s="33">
        <v>1</v>
      </c>
      <c r="Q15" s="34" t="s">
        <v>22</v>
      </c>
      <c r="R15" s="35">
        <v>45.262</v>
      </c>
      <c r="S15" s="35">
        <v>37.719000000000001</v>
      </c>
      <c r="T15" s="36">
        <v>29550.774000000001</v>
      </c>
      <c r="U15" s="35">
        <v>24625.62</v>
      </c>
      <c r="V15" s="37" t="s">
        <v>23</v>
      </c>
      <c r="W15" s="38" t="s">
        <v>19</v>
      </c>
      <c r="X15" s="37" t="s">
        <v>24</v>
      </c>
    </row>
    <row r="16" spans="1:24" ht="91.5" customHeight="1">
      <c r="A16" s="55"/>
      <c r="B16" s="39"/>
      <c r="C16" s="24"/>
      <c r="D16" s="25"/>
      <c r="E16" s="26"/>
      <c r="F16" s="27"/>
      <c r="G16" s="28"/>
      <c r="H16" s="29"/>
      <c r="I16" s="52"/>
      <c r="J16" s="27"/>
      <c r="K16" s="28"/>
      <c r="L16" s="29"/>
      <c r="M16" s="31"/>
      <c r="N16" s="27"/>
      <c r="O16" s="40" t="s">
        <v>25</v>
      </c>
      <c r="P16" s="33" t="s">
        <v>17</v>
      </c>
      <c r="Q16" s="34" t="s">
        <v>26</v>
      </c>
      <c r="R16" s="35">
        <v>45.262</v>
      </c>
      <c r="S16" s="35">
        <v>37.719000000000001</v>
      </c>
      <c r="T16" s="36">
        <v>24742.66</v>
      </c>
      <c r="U16" s="35">
        <v>20618.89</v>
      </c>
      <c r="V16" s="37" t="s">
        <v>23</v>
      </c>
      <c r="W16" s="38" t="s">
        <v>19</v>
      </c>
      <c r="X16" s="37" t="s">
        <v>24</v>
      </c>
    </row>
    <row r="17" spans="1:24" ht="54.75" customHeight="1">
      <c r="A17" s="56"/>
      <c r="B17" s="39"/>
      <c r="C17" s="24"/>
      <c r="D17" s="25"/>
      <c r="E17" s="26"/>
      <c r="F17" s="27"/>
      <c r="G17" s="28"/>
      <c r="H17" s="29"/>
      <c r="I17" s="53"/>
      <c r="J17" s="27"/>
      <c r="K17" s="28"/>
      <c r="L17" s="29"/>
      <c r="M17" s="31"/>
      <c r="N17" s="27"/>
      <c r="O17" s="40" t="s">
        <v>25</v>
      </c>
      <c r="P17" s="33" t="s">
        <v>27</v>
      </c>
      <c r="Q17" s="34" t="s">
        <v>28</v>
      </c>
      <c r="R17" s="35">
        <v>45.262</v>
      </c>
      <c r="S17" s="35">
        <v>37.719000000000001</v>
      </c>
      <c r="T17" s="36">
        <v>55818.8</v>
      </c>
      <c r="U17" s="35">
        <v>46515.67</v>
      </c>
      <c r="V17" s="37" t="s">
        <v>23</v>
      </c>
      <c r="W17" s="38" t="s">
        <v>19</v>
      </c>
      <c r="X17" s="37" t="s">
        <v>24</v>
      </c>
    </row>
    <row r="19" spans="1:24">
      <c r="A19" s="9"/>
      <c r="B19" s="10" t="s">
        <v>30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1"/>
      <c r="T19" s="11"/>
      <c r="U19" s="11"/>
      <c r="V19" s="11"/>
      <c r="W19" s="11"/>
      <c r="X19" s="11"/>
    </row>
    <row r="20" spans="1:24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2"/>
      <c r="S20" s="12"/>
      <c r="T20" s="12"/>
      <c r="U20" s="12"/>
      <c r="V20" s="12"/>
      <c r="W20" s="12"/>
      <c r="X20" s="12"/>
    </row>
  </sheetData>
  <mergeCells count="43">
    <mergeCell ref="F12:F17"/>
    <mergeCell ref="A1:R1"/>
    <mergeCell ref="I15:I17"/>
    <mergeCell ref="A11:A17"/>
    <mergeCell ref="B12:B17"/>
    <mergeCell ref="C12:C17"/>
    <mergeCell ref="D12:D17"/>
    <mergeCell ref="E12:E17"/>
    <mergeCell ref="G15:G17"/>
    <mergeCell ref="H15:H17"/>
    <mergeCell ref="J15:J17"/>
    <mergeCell ref="K15:K17"/>
    <mergeCell ref="L15:L17"/>
    <mergeCell ref="M15:M17"/>
    <mergeCell ref="N15:N17"/>
    <mergeCell ref="G12:G14"/>
    <mergeCell ref="H12:H14"/>
    <mergeCell ref="I12:I14"/>
    <mergeCell ref="J12:J14"/>
    <mergeCell ref="K12:K14"/>
    <mergeCell ref="L12:L14"/>
    <mergeCell ref="M12:M14"/>
    <mergeCell ref="N12:N14"/>
    <mergeCell ref="C10:E10"/>
    <mergeCell ref="F10:I10"/>
    <mergeCell ref="J10:M10"/>
    <mergeCell ref="C11:X11"/>
    <mergeCell ref="A6:X6"/>
    <mergeCell ref="A7:A9"/>
    <mergeCell ref="B7:B9"/>
    <mergeCell ref="C7:E9"/>
    <mergeCell ref="F7:I9"/>
    <mergeCell ref="J7:M9"/>
    <mergeCell ref="N7:Q9"/>
    <mergeCell ref="R7:X7"/>
    <mergeCell ref="R8:S8"/>
    <mergeCell ref="T8:U8"/>
    <mergeCell ref="V8:X8"/>
    <mergeCell ref="W9:X9"/>
    <mergeCell ref="C2:I2"/>
    <mergeCell ref="C3:I3"/>
    <mergeCell ref="C4:I4"/>
    <mergeCell ref="C5:I5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X12:X17 V12:V17"/>
    <dataValidation type="decimal" allowBlank="1" showErrorMessage="1" errorTitle="Ошибка" error="Допускается ввод только действительных чисел!" sqref="E12:E17 R12:U17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J12:J17 F12:F17 N12:N17 W12:W17"/>
    <dataValidation type="textLength" operator="lessThanOrEqual" allowBlank="1" showInputMessage="1" showErrorMessage="1" errorTitle="Ошибка" error="Допускается ввод не более 900 символов!" sqref="Q12:Q17 J2:L5 B12">
      <formula1>900</formula1>
    </dataValidation>
    <dataValidation type="list" allowBlank="1" showInputMessage="1" showErrorMessage="1" errorTitle="Ошибка" error="Выберите значение из списка" sqref="I12 I15">
      <formula1>kind_of_diameters2</formula1>
    </dataValidation>
  </dataValidations>
  <pageMargins left="0.31496062992125984" right="0.11811023622047245" top="0.74803149606299213" bottom="0.74803149606299213" header="0.31496062992125984" footer="0.31496062992125984"/>
  <pageSetup paperSize="9" scale="72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Новосибирск, Новосибирский р-н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2022-01-12T02:24:33Z</dcterms:modified>
</cp:coreProperties>
</file>