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20" i="2"/>
  <c r="F20"/>
  <c r="I18"/>
  <c r="H18"/>
  <c r="G18"/>
  <c r="F18"/>
  <c r="E18"/>
  <c r="I17"/>
  <c r="E17"/>
  <c r="I16"/>
  <c r="I15"/>
  <c r="E15"/>
  <c r="I14"/>
  <c r="E14"/>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17"/>
  <c r="J24"/>
  <c r="J25"/>
  <c r="J21"/>
  <c r="J15"/>
  <c r="J22"/>
  <c r="J19"/>
  <c r="J13"/>
  <c r="J23"/>
  <c r="J20"/>
</calcChain>
</file>

<file path=xl/sharedStrings.xml><?xml version="1.0" encoding="utf-8"?>
<sst xmlns="http://schemas.openxmlformats.org/spreadsheetml/2006/main" count="95" uniqueCount="71">
  <si>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</si>
  <si>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</si>
  <si>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</si>
  <si>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</si>
  <si>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</si>
  <si>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</si>
  <si>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</si>
  <si>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</si>
  <si>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</si>
  <si>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</si>
  <si>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</si>
  <si>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</si>
  <si>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</si>
  <si>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</si>
  <si>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</si>
  <si>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</si>
  <si>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</si>
  <si>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</si>
  <si>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</si>
  <si>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</si>
  <si>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</si>
  <si>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</si>
  <si>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</si>
  <si>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</si>
  <si>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</si>
  <si>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</si>
  <si>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</si>
  <si>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</si>
  <si>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</si>
  <si>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</si>
  <si>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</si>
  <si>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</si>
  <si>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</si>
  <si>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</si>
  <si>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</si>
  <si>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</si>
  <si>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</si>
  <si>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</si>
  <si>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</si>
  <si>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</si>
  <si>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</si>
  <si>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</si>
  <si>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</si>
  <si>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</si>
  <si>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</si>
  <si>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</si>
  <si>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</si>
  <si>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</si>
  <si>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</si>
  <si>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</si>
  <si>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</si>
  <si>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</si>
  <si>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</si>
  <si>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</si>
  <si>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</si>
  <si>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</si>
  <si>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</si>
  <si>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</si>
  <si>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</si>
  <si>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</si>
  <si>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</si>
  <si>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ед</t>
  </si>
  <si>
    <t>x</t>
  </si>
  <si>
    <t>5.0</t>
  </si>
  <si>
    <t>5.1</t>
  </si>
  <si>
    <t>МУП г. Новосибирска "ГОРВОДОКАНАЛ"</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</si>
  <si>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</si>
  <si>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</si>
  <si>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</si>
  <si>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</si>
  <si>
    <t>1 квартал 2024г.</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</si>
</sst>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3" fillId="2" borderId="3" xfId="0" applyNumberFormat="1" applyFont="1" applyFill="1" applyBorder="1" applyAlignment="1">
      <alignment vertical="center"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5" xfId="0" applyNumberFormat="1" applyFont="1" applyFill="1" applyBorder="1" applyAlignment="1">
      <alignment vertical="center" wrapText="1"/>
    </xf>
    <xf numFmtId="0" fontId="3" fillId="2" borderId="5" xfId="0" applyNumberFormat="1" applyFont="1" applyFill="1" applyBorder="1" applyAlignment="1">
      <alignment horizontal="left" vertical="top" wrapText="1" indent="1"/>
    </xf>
    <xf numFmtId="0" fontId="3" fillId="2" borderId="5" xfId="0" applyNumberFormat="1" applyFont="1" applyFill="1" applyBorder="1" applyAlignment="1">
      <alignment horizontal="right" vertical="center" wrapText="1" indent="1"/>
    </xf>
    <xf numFmtId="0"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3" fontId="3" fillId="2" borderId="5" xfId="0" applyNumberFormat="1" applyFont="1" applyFill="1" applyBorder="1" applyAlignment="1" applyProtection="1">
      <alignment vertical="center" wrapText="1"/>
      <protection locked="0"/>
    </xf>
    <xf numFmtId="0" fontId="3" fillId="2" borderId="5" xfId="0" applyNumberFormat="1" applyFont="1" applyFill="1" applyBorder="1" applyAlignment="1">
      <alignment vertical="top" wrapText="1"/>
    </xf>
    <xf numFmtId="49" fontId="3" fillId="2" borderId="5"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lignment horizontal="left" vertical="top" wrapText="1"/>
    </xf>
    <xf numFmtId="4" fontId="3" fillId="2" borderId="5" xfId="0" applyNumberFormat="1" applyFont="1" applyFill="1" applyBorder="1" applyAlignment="1">
      <alignment horizontal="right" vertical="center" wrapText="1"/>
    </xf>
    <xf numFmtId="0" fontId="4" fillId="2" borderId="5" xfId="0" applyNumberFormat="1" applyFont="1" applyFill="1" applyBorder="1" applyAlignment="1">
      <alignment vertical="top" wrapText="1"/>
    </xf>
    <xf numFmtId="49" fontId="3" fillId="2" borderId="5" xfId="0" applyNumberFormat="1" applyFont="1" applyFill="1" applyBorder="1" applyAlignment="1">
      <alignment horizontal="center" vertical="center" wrapText="1"/>
    </xf>
    <xf numFmtId="49" fontId="3" fillId="2" borderId="5" xfId="0" applyNumberFormat="1" applyFont="1" applyFill="1" applyBorder="1" applyAlignment="1" applyProtection="1">
      <alignment horizontal="left" vertical="center" wrapText="1" indent="1"/>
      <protection locked="0"/>
    </xf>
    <xf numFmtId="4" fontId="3" fillId="2" borderId="5" xfId="0" applyNumberFormat="1" applyFont="1" applyFill="1" applyBorder="1" applyAlignment="1" applyProtection="1">
      <alignment horizontal="right" vertical="center" wrapText="1"/>
      <protection locked="0"/>
    </xf>
    <xf numFmtId="3" fontId="18" fillId="2" borderId="5" xfId="0" applyNumberFormat="1" applyFont="1" applyFill="1" applyBorder="1" applyAlignment="1" applyProtection="1">
      <alignment vertical="center" wrapText="1"/>
      <protection locked="0"/>
    </xf>
    <xf numFmtId="49" fontId="18" fillId="2" borderId="5" xfId="0" applyNumberFormat="1" applyFont="1" applyFill="1" applyBorder="1" applyAlignment="1" applyProtection="1">
      <alignment horizontal="left" vertical="center" wrapText="1"/>
      <protection locked="0"/>
    </xf>
    <xf numFmtId="4" fontId="18" fillId="2" borderId="5" xfId="0" applyNumberFormat="1" applyFont="1" applyFill="1" applyBorder="1" applyAlignment="1">
      <alignment horizontal="right" vertical="center" wrapText="1"/>
    </xf>
    <xf numFmtId="0" fontId="18" fillId="2" borderId="5" xfId="0" applyNumberFormat="1" applyFont="1" applyFill="1" applyBorder="1" applyAlignment="1">
      <alignment vertical="center" wrapText="1"/>
    </xf>
    <xf numFmtId="4" fontId="18" fillId="2" borderId="5"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5" xfId="0" applyNumberFormat="1" applyFont="1" applyFill="1" applyBorder="1" applyAlignment="1">
      <alignment horizontal="center" vertical="center" wrapText="1"/>
    </xf>
    <xf numFmtId="49" fontId="21" fillId="2" borderId="5" xfId="0" applyNumberFormat="1" applyFont="1" applyFill="1" applyBorder="1" applyAlignment="1">
      <alignment horizontal="center" vertical="center" wrapText="1"/>
    </xf>
    <xf numFmtId="49" fontId="21" fillId="3" borderId="5" xfId="0" applyNumberFormat="1" applyFont="1" applyFill="1" applyBorder="1" applyAlignment="1">
      <alignment horizontal="center" vertical="center" wrapText="1"/>
    </xf>
    <xf numFmtId="49" fontId="21" fillId="3" borderId="5" xfId="0" applyNumberFormat="1" applyFont="1" applyFill="1" applyBorder="1" applyAlignment="1">
      <alignment horizontal="left" vertical="center" wrapText="1"/>
    </xf>
    <xf numFmtId="0" fontId="21" fillId="2"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wrapText="1"/>
    </xf>
    <xf numFmtId="49" fontId="21" fillId="4" borderId="5" xfId="0" applyNumberFormat="1" applyFont="1" applyFill="1" applyBorder="1" applyAlignment="1" applyProtection="1">
      <alignment vertical="center" wrapText="1"/>
      <protection locked="0"/>
    </xf>
    <xf numFmtId="49" fontId="21" fillId="2" borderId="5" xfId="0" applyNumberFormat="1" applyFont="1" applyFill="1" applyBorder="1" applyAlignment="1">
      <alignment horizontal="left" vertical="center" wrapText="1"/>
    </xf>
    <xf numFmtId="14" fontId="21"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xf>
    <xf numFmtId="14" fontId="18" fillId="4" borderId="5" xfId="0" applyNumberFormat="1" applyFont="1" applyFill="1" applyBorder="1" applyAlignment="1">
      <alignment horizontal="left" vertical="center" wrapText="1" indent="1"/>
    </xf>
    <xf numFmtId="49" fontId="18" fillId="2" borderId="5"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5"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5" xfId="0" applyNumberFormat="1" applyFont="1" applyFill="1" applyBorder="1" applyAlignment="1">
      <alignment horizontal="center" vertical="center" wrapText="1"/>
    </xf>
    <xf numFmtId="4" fontId="18" fillId="2" borderId="5"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4" xfId="0" applyNumberFormat="1" applyFont="1" applyFill="1" applyBorder="1" applyAlignment="1">
      <alignment horizontal="left" vertical="center" wrapText="1" indent="1"/>
    </xf>
    <xf numFmtId="0" fontId="3"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right" vertical="center" wrapText="1" indent="1"/>
    </xf>
    <xf numFmtId="0" fontId="3" fillId="2" borderId="5" xfId="0" applyNumberFormat="1" applyFont="1" applyFill="1" applyBorder="1" applyAlignment="1">
      <alignment horizontal="righ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opLeftCell="C2" workbookViewId="0">
      <selection activeCell="Q15" sqref="Q15"/>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6" t="s">
        <v>66</v>
      </c>
      <c r="F4" s="76"/>
      <c r="G4" s="76"/>
      <c r="H4" s="76"/>
      <c r="I4" s="76"/>
      <c r="J4" s="77"/>
      <c r="K4" s="15"/>
      <c r="L4" s="15"/>
      <c r="M4" s="15"/>
      <c r="N4" s="15"/>
      <c r="O4" s="15"/>
      <c r="P4" s="16"/>
      <c r="Q4" s="16"/>
      <c r="R4" s="16"/>
      <c r="S4" s="16"/>
    </row>
    <row r="5" spans="1:28" s="17" customFormat="1" ht="19.5" customHeight="1">
      <c r="A5" s="11"/>
      <c r="B5" s="12"/>
      <c r="C5" s="11"/>
      <c r="D5" s="13"/>
      <c r="E5" s="78" t="s">
        <v>65</v>
      </c>
      <c r="F5" s="78"/>
      <c r="G5" s="78"/>
      <c r="H5" s="78"/>
      <c r="I5" s="78"/>
      <c r="J5" s="72"/>
      <c r="K5" s="15"/>
      <c r="L5" s="15"/>
      <c r="M5" s="15"/>
      <c r="N5" s="15"/>
      <c r="O5" s="15"/>
      <c r="P5" s="16"/>
      <c r="Q5" s="16"/>
      <c r="R5" s="16"/>
      <c r="S5" s="16"/>
    </row>
    <row r="6" spans="1:28" s="17" customFormat="1" ht="17.25" customHeight="1">
      <c r="A6" s="11"/>
      <c r="B6" s="12"/>
      <c r="C6" s="11"/>
      <c r="D6" s="13"/>
      <c r="E6" s="78" t="s">
        <v>70</v>
      </c>
      <c r="F6" s="78"/>
      <c r="G6" s="78"/>
      <c r="H6" s="78"/>
      <c r="I6" s="78"/>
      <c r="J6" s="72"/>
      <c r="K6" s="15"/>
      <c r="L6" s="15"/>
      <c r="M6" s="15"/>
      <c r="N6" s="15"/>
      <c r="O6" s="15"/>
      <c r="P6" s="16"/>
      <c r="Q6" s="16"/>
      <c r="R6" s="16"/>
      <c r="S6" s="16"/>
    </row>
    <row r="7" spans="1:28" s="17" customFormat="1" ht="30" customHeight="1">
      <c r="A7" s="11"/>
      <c r="B7" s="12"/>
      <c r="C7" s="11"/>
      <c r="D7" s="13"/>
      <c r="E7" s="79" t="str">
        <f>NameTemplatesInListMO</f>
        <v>Перечень муниципальных районов и муниципальных образований (территорий действия тарифа)</v>
      </c>
      <c r="F7" s="79"/>
      <c r="G7" s="79"/>
      <c r="H7" s="79"/>
      <c r="I7" s="79"/>
      <c r="J7" s="4"/>
      <c r="K7" s="15"/>
      <c r="L7" s="15"/>
      <c r="M7" s="15"/>
      <c r="N7" s="15"/>
      <c r="O7" s="15"/>
      <c r="P7" s="16"/>
      <c r="Q7" s="16"/>
      <c r="R7" s="16"/>
      <c r="S7" s="16"/>
    </row>
    <row r="8" spans="1:28" s="17" customFormat="1" ht="17.25" customHeight="1">
      <c r="A8" s="11"/>
      <c r="B8" s="12"/>
      <c r="C8" s="11"/>
      <c r="D8" s="13"/>
      <c r="E8" s="80" t="s">
        <v>3</v>
      </c>
      <c r="F8" s="80"/>
      <c r="G8" s="80"/>
      <c r="H8" s="81" t="s">
        <v>4</v>
      </c>
      <c r="I8" s="81"/>
      <c r="J8" s="15"/>
      <c r="K8" s="15"/>
      <c r="L8" s="15"/>
      <c r="M8" s="15"/>
      <c r="N8" s="15"/>
      <c r="O8" s="15"/>
      <c r="P8" s="16"/>
      <c r="Q8" s="16"/>
      <c r="R8" s="16"/>
      <c r="S8" s="16"/>
    </row>
    <row r="9" spans="1:28" s="17" customFormat="1" ht="20.25" customHeight="1">
      <c r="A9" s="11"/>
      <c r="B9" s="12"/>
      <c r="C9" s="11"/>
      <c r="D9" s="13"/>
      <c r="E9" s="59" t="s">
        <v>5</v>
      </c>
      <c r="F9" s="59"/>
      <c r="G9" s="59" t="s">
        <v>6</v>
      </c>
      <c r="H9" s="59" t="s">
        <v>6</v>
      </c>
      <c r="I9" s="59" t="s">
        <v>2</v>
      </c>
      <c r="J9" s="15"/>
      <c r="K9" s="15"/>
      <c r="L9" s="15"/>
      <c r="M9" s="15"/>
      <c r="N9" s="15"/>
      <c r="O9" s="15"/>
      <c r="P9" s="16"/>
      <c r="Q9" s="16"/>
      <c r="R9" s="16"/>
      <c r="S9" s="16"/>
    </row>
    <row r="10" spans="1:28" ht="11.25" customHeight="1">
      <c r="D10" s="20"/>
      <c r="E10" s="60" t="s">
        <v>7</v>
      </c>
      <c r="F10" s="60"/>
      <c r="G10" s="60" t="s">
        <v>8</v>
      </c>
      <c r="H10" s="60" t="s">
        <v>9</v>
      </c>
      <c r="I10" s="60" t="s">
        <v>10</v>
      </c>
      <c r="J10" s="21"/>
      <c r="K10" s="21"/>
      <c r="L10" s="21"/>
      <c r="M10" s="21"/>
      <c r="N10" s="21"/>
      <c r="O10" s="21"/>
      <c r="P10" s="22"/>
      <c r="Q10" s="22"/>
      <c r="R10" s="22"/>
      <c r="S10" s="22"/>
    </row>
    <row r="11" spans="1:28" s="17" customFormat="1" ht="0.75" customHeight="1">
      <c r="A11" s="11"/>
      <c r="B11" s="12"/>
      <c r="C11" s="11"/>
      <c r="D11" s="13"/>
      <c r="E11" s="61"/>
      <c r="F11" s="61"/>
      <c r="G11" s="62"/>
      <c r="H11" s="62"/>
      <c r="I11" s="62"/>
      <c r="J11" s="58" t="s">
        <v>11</v>
      </c>
      <c r="K11" s="15"/>
      <c r="L11" s="15"/>
      <c r="M11" s="15" t="s">
        <v>12</v>
      </c>
      <c r="N11" s="15" t="s">
        <v>13</v>
      </c>
      <c r="O11" s="15" t="s">
        <v>14</v>
      </c>
      <c r="P11" s="16"/>
      <c r="Q11" s="16"/>
      <c r="R11" s="16"/>
      <c r="S11" s="16"/>
    </row>
    <row r="12" spans="1:28" s="17" customFormat="1" ht="14.25" customHeight="1">
      <c r="A12" s="82">
        <v>1</v>
      </c>
      <c r="B12" s="12"/>
      <c r="C12" s="11"/>
      <c r="D12" s="13"/>
      <c r="E12" s="63">
        <f>A12</f>
        <v>1</v>
      </c>
      <c r="F12" s="64" t="s">
        <v>15</v>
      </c>
      <c r="G12" s="65" t="str">
        <f>"Территория "&amp;E12</f>
        <v>Территория 1</v>
      </c>
      <c r="H12" s="66"/>
      <c r="I12" s="66"/>
      <c r="J12" s="15"/>
      <c r="K12" s="15"/>
      <c r="L12" s="15"/>
      <c r="M12" s="15"/>
      <c r="N12" s="15"/>
      <c r="O12" s="15"/>
      <c r="P12" s="16"/>
      <c r="Q12" s="16"/>
      <c r="R12" s="16"/>
      <c r="S12" s="16"/>
    </row>
    <row r="13" spans="1:28" ht="15" customHeight="1">
      <c r="A13" s="82"/>
      <c r="B13" s="12">
        <v>1</v>
      </c>
      <c r="C13" s="12"/>
      <c r="D13" s="57"/>
      <c r="E13" s="63" t="str">
        <f>A12&amp;"."&amp;B13</f>
        <v>1.1</v>
      </c>
      <c r="F13" s="64" t="s">
        <v>16</v>
      </c>
      <c r="G13" s="67" t="s">
        <v>17</v>
      </c>
      <c r="H13" s="70" t="s">
        <v>17</v>
      </c>
      <c r="I13" s="68"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5" t="s">
        <v>19</v>
      </c>
      <c r="C14" s="26"/>
      <c r="E14" s="63" t="str">
        <f>A14</f>
        <v>2</v>
      </c>
      <c r="F14" s="69" t="s">
        <v>20</v>
      </c>
      <c r="G14" s="65" t="str">
        <f>"Территория "&amp;E14</f>
        <v>Территория 2</v>
      </c>
      <c r="H14" s="71"/>
      <c r="I14" s="66"/>
      <c r="T14" s="17"/>
      <c r="U14" s="17"/>
      <c r="V14" s="17"/>
      <c r="W14" s="17"/>
      <c r="X14" s="17"/>
      <c r="Y14" s="17"/>
      <c r="Z14" s="17"/>
      <c r="AA14" s="17"/>
      <c r="AB14" s="17"/>
    </row>
    <row r="15" spans="1:28" ht="15" customHeight="1">
      <c r="A15" s="75"/>
      <c r="B15" s="12">
        <v>1</v>
      </c>
      <c r="C15" s="12"/>
      <c r="D15" s="57"/>
      <c r="E15" s="63" t="str">
        <f>A14&amp;"."&amp;B15</f>
        <v>2.1</v>
      </c>
      <c r="F15" s="63" t="s">
        <v>21</v>
      </c>
      <c r="G15" s="67" t="s">
        <v>22</v>
      </c>
      <c r="H15" s="70" t="s">
        <v>22</v>
      </c>
      <c r="I15" s="68"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5" t="s">
        <v>7</v>
      </c>
      <c r="C16" s="26"/>
      <c r="E16" s="63" t="str">
        <f>A16</f>
        <v>3</v>
      </c>
      <c r="F16" s="69" t="s">
        <v>24</v>
      </c>
      <c r="G16" s="65" t="str">
        <f>"Территория "&amp;E16</f>
        <v>Территория 3</v>
      </c>
      <c r="H16" s="71"/>
      <c r="I16" s="66"/>
      <c r="T16" s="17"/>
      <c r="U16" s="17"/>
      <c r="V16" s="17"/>
      <c r="W16" s="17"/>
      <c r="X16" s="17"/>
      <c r="Y16" s="17"/>
      <c r="Z16" s="17"/>
      <c r="AA16" s="17"/>
      <c r="AB16" s="17"/>
    </row>
    <row r="17" spans="1:28" ht="15" customHeight="1">
      <c r="A17" s="75"/>
      <c r="B17" s="12">
        <v>1</v>
      </c>
      <c r="C17" s="12"/>
      <c r="D17" s="57"/>
      <c r="E17" s="63" t="str">
        <f>A16&amp;"."&amp;B17</f>
        <v>3.1</v>
      </c>
      <c r="F17" s="63" t="s">
        <v>25</v>
      </c>
      <c r="G17" s="67" t="s">
        <v>26</v>
      </c>
      <c r="H17" s="70" t="s">
        <v>26</v>
      </c>
      <c r="I17" s="68"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5" t="s">
        <v>8</v>
      </c>
      <c r="C18" s="26"/>
      <c r="E18" s="63" t="str">
        <f>A18</f>
        <v>4</v>
      </c>
      <c r="F18" s="69" t="s">
        <v>28</v>
      </c>
      <c r="G18" s="65" t="str">
        <f>"Территория "&amp;E18</f>
        <v>Территория 4</v>
      </c>
      <c r="H18" s="71"/>
      <c r="I18" s="66"/>
      <c r="T18" s="17"/>
      <c r="U18" s="17"/>
      <c r="V18" s="17"/>
      <c r="W18" s="17"/>
      <c r="X18" s="17"/>
      <c r="Y18" s="17"/>
      <c r="Z18" s="17"/>
      <c r="AA18" s="17"/>
      <c r="AB18" s="17"/>
    </row>
    <row r="19" spans="1:28" ht="15" customHeight="1">
      <c r="A19" s="75"/>
      <c r="B19" s="12">
        <v>1</v>
      </c>
      <c r="C19" s="12"/>
      <c r="D19" s="57"/>
      <c r="E19" s="63" t="str">
        <f>A18&amp;"."&amp;B19</f>
        <v>4.1</v>
      </c>
      <c r="F19" s="63" t="s">
        <v>29</v>
      </c>
      <c r="G19" s="67" t="s">
        <v>30</v>
      </c>
      <c r="H19" s="70" t="s">
        <v>31</v>
      </c>
      <c r="I19" s="68"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5"/>
      <c r="B20" s="12" t="s">
        <v>19</v>
      </c>
      <c r="C20" s="12"/>
      <c r="D20" s="57"/>
      <c r="E20" s="63" t="str">
        <f>A18&amp;"."&amp;B20</f>
        <v>4.2</v>
      </c>
      <c r="F20" s="63" t="s">
        <v>33</v>
      </c>
      <c r="G20" s="67" t="s">
        <v>30</v>
      </c>
      <c r="H20" s="70" t="s">
        <v>34</v>
      </c>
      <c r="I20" s="68"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5"/>
      <c r="B21" s="12" t="s">
        <v>7</v>
      </c>
      <c r="C21" s="12"/>
      <c r="D21" s="57"/>
      <c r="E21" s="63" t="str">
        <f>A18&amp;"."&amp;B21</f>
        <v>4.3</v>
      </c>
      <c r="F21" s="63" t="s">
        <v>36</v>
      </c>
      <c r="G21" s="67" t="s">
        <v>30</v>
      </c>
      <c r="H21" s="70" t="s">
        <v>37</v>
      </c>
      <c r="I21" s="68"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5"/>
      <c r="B22" s="12" t="s">
        <v>8</v>
      </c>
      <c r="C22" s="12"/>
      <c r="D22" s="57"/>
      <c r="E22" s="63" t="str">
        <f>A18&amp;"."&amp;B22</f>
        <v>4.4</v>
      </c>
      <c r="F22" s="63" t="s">
        <v>39</v>
      </c>
      <c r="G22" s="67" t="s">
        <v>30</v>
      </c>
      <c r="H22" s="70" t="s">
        <v>40</v>
      </c>
      <c r="I22" s="68"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5"/>
      <c r="B23" s="12" t="s">
        <v>42</v>
      </c>
      <c r="C23" s="12"/>
      <c r="D23" s="57"/>
      <c r="E23" s="63" t="str">
        <f>A18&amp;"."&amp;B23</f>
        <v>4.5</v>
      </c>
      <c r="F23" s="63" t="s">
        <v>43</v>
      </c>
      <c r="G23" s="67" t="s">
        <v>30</v>
      </c>
      <c r="H23" s="70" t="s">
        <v>44</v>
      </c>
      <c r="I23" s="68"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4"/>
      <c r="U23" s="12"/>
      <c r="V23" s="18"/>
      <c r="W23" s="18"/>
      <c r="X23" s="25"/>
      <c r="Y23" s="25"/>
      <c r="Z23" s="25"/>
      <c r="AA23" s="25"/>
      <c r="AB23" s="25"/>
    </row>
    <row r="24" spans="1:28" ht="15" customHeight="1">
      <c r="A24" s="75"/>
      <c r="B24" s="12" t="s">
        <v>9</v>
      </c>
      <c r="C24" s="12"/>
      <c r="D24" s="57"/>
      <c r="E24" s="63" t="str">
        <f>A18&amp;"."&amp;B24</f>
        <v>4.6</v>
      </c>
      <c r="F24" s="63" t="s">
        <v>46</v>
      </c>
      <c r="G24" s="67" t="s">
        <v>30</v>
      </c>
      <c r="H24" s="70" t="s">
        <v>47</v>
      </c>
      <c r="I24" s="68"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c r="A25" s="75"/>
      <c r="B25" s="12" t="s">
        <v>10</v>
      </c>
      <c r="C25" s="12"/>
      <c r="D25" s="57"/>
      <c r="E25" s="63" t="str">
        <f>A18&amp;"."&amp;B25</f>
        <v>4.7</v>
      </c>
      <c r="F25" s="63" t="s">
        <v>49</v>
      </c>
      <c r="G25" s="67" t="s">
        <v>30</v>
      </c>
      <c r="H25" s="70" t="s">
        <v>50</v>
      </c>
      <c r="I25" s="68"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c r="A26" s="11"/>
      <c r="B26" s="12"/>
      <c r="C26" s="11"/>
      <c r="D26" s="13"/>
      <c r="E26" s="27"/>
      <c r="F26" s="27"/>
      <c r="G26" s="27"/>
      <c r="H26" s="27"/>
      <c r="I26" s="27"/>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8" customFormat="1" ht="10.5" customHeight="1">
      <c r="B29" s="29"/>
      <c r="D29" s="30"/>
      <c r="J29" s="15"/>
      <c r="K29" s="15"/>
      <c r="L29" s="15"/>
      <c r="M29" s="15"/>
      <c r="N29" s="15"/>
      <c r="O29" s="15"/>
      <c r="P29" s="16"/>
      <c r="Q29" s="16"/>
      <c r="R29" s="16"/>
      <c r="S29" s="16"/>
    </row>
    <row r="30" spans="1:28" s="28" customFormat="1" ht="10.5" customHeight="1">
      <c r="B30" s="29"/>
      <c r="D30" s="30"/>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abSelected="1" topLeftCell="C4" workbookViewId="0">
      <selection activeCell="D8" sqref="D8"/>
    </sheetView>
  </sheetViews>
  <sheetFormatPr defaultColWidth="10.5703125" defaultRowHeight="15"/>
  <cols>
    <col min="1" max="1" width="9.140625" style="32"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7"/>
    <col min="19" max="16384" width="10.5703125" style="19"/>
  </cols>
  <sheetData>
    <row r="1" spans="1:18" s="12" customFormat="1" ht="15" hidden="1" customHeight="1">
      <c r="C1" s="31"/>
      <c r="H1" s="12">
        <v>4</v>
      </c>
      <c r="R1" s="24"/>
    </row>
    <row r="2" spans="1:18" ht="22.5" hidden="1" customHeight="1">
      <c r="D2" s="33"/>
      <c r="E2" s="34"/>
      <c r="F2" s="23" t="str">
        <f>IF(TEMPLATE_SPHERE="HEAT","Гкал/час","тыс. куб. м/сутки")</f>
        <v>тыс. куб. м/сутки</v>
      </c>
      <c r="G2" s="35"/>
      <c r="H2" s="35"/>
      <c r="I2" s="36"/>
    </row>
    <row r="3" spans="1:18" s="12" customFormat="1" ht="15" hidden="1" customHeight="1">
      <c r="C3" s="31"/>
      <c r="R3" s="24"/>
    </row>
    <row r="4" spans="1:18" ht="2.25" customHeight="1"/>
    <row r="5" spans="1:18" ht="40.5" customHeight="1">
      <c r="D5" s="78" t="s">
        <v>67</v>
      </c>
      <c r="E5" s="78"/>
      <c r="F5" s="78"/>
      <c r="G5" s="78"/>
      <c r="H5" s="78"/>
      <c r="I5" s="78"/>
    </row>
    <row r="6" spans="1:18" ht="15" customHeight="1">
      <c r="D6" s="79" t="str">
        <f>IF(org=0,"Не определено",org)</f>
        <v>МУП г.Новосибирска "Горводоканал"</v>
      </c>
      <c r="E6" s="79"/>
      <c r="F6" s="79"/>
      <c r="G6" s="79"/>
      <c r="H6" s="79"/>
    </row>
    <row r="7" spans="1:18" s="11" customFormat="1" ht="15" customHeight="1">
      <c r="A7" s="32"/>
      <c r="C7" s="20"/>
      <c r="D7" s="83" t="s">
        <v>70</v>
      </c>
      <c r="E7" s="83"/>
      <c r="F7" s="83"/>
      <c r="G7" s="83"/>
      <c r="H7" s="83"/>
      <c r="I7" s="12"/>
      <c r="R7" s="37"/>
    </row>
    <row r="8" spans="1:18" ht="0.75" customHeight="1">
      <c r="H8" s="12" t="s">
        <v>52</v>
      </c>
    </row>
    <row r="9" spans="1:18" ht="54" customHeight="1">
      <c r="D9" s="38"/>
      <c r="E9" s="84" t="s">
        <v>53</v>
      </c>
      <c r="F9" s="84"/>
      <c r="G9" s="39" t="str">
        <f>IF(G8="","",INDEX(DIFFERENTIATION_UNMERGE_VD,MATCH(G8,DIFFERENTIATION_ID_DIFF,0)))</f>
        <v/>
      </c>
      <c r="H9" s="73" t="str">
        <f>IF(H8="","",INDEX(DIFFERENTIATION_UNMERGE_VD,MATCH(H8,DIFFERENTIATION_ID_DIFF,0)))</f>
        <v>Подключение (технологическое присоединение) к централизованной системе водоотведения</v>
      </c>
      <c r="I9" s="84" t="s">
        <v>54</v>
      </c>
    </row>
    <row r="10" spans="1:18" s="11" customFormat="1" ht="18" customHeight="1">
      <c r="A10" s="32"/>
      <c r="C10" s="20"/>
      <c r="D10" s="38"/>
      <c r="E10" s="85" t="s">
        <v>55</v>
      </c>
      <c r="F10" s="85"/>
      <c r="G10" s="39" t="str">
        <f>IF(G8="","",INDEX(DIFFERENTIATION_UNMERGE_AREA,MATCH(G8,DIFFERENTIATION_ID_DIFF,0)))</f>
        <v/>
      </c>
      <c r="H10" s="39" t="str">
        <f>IF(H8="","",INDEX(DIFFERENTIATION_UNMERGE_AREA,MATCH(H8,DIFFERENTIATION_ID_DIFF,0)))</f>
        <v>без дифференциации</v>
      </c>
      <c r="I10" s="84"/>
      <c r="R10" s="37"/>
    </row>
    <row r="11" spans="1:18" s="11" customFormat="1" ht="24" customHeight="1">
      <c r="A11" s="32"/>
      <c r="C11" s="20"/>
      <c r="D11" s="38"/>
      <c r="E11" s="85" t="s">
        <v>56</v>
      </c>
      <c r="F11" s="85"/>
      <c r="G11" s="39" t="str">
        <f>IF(G8="","",INDEX(DIFFERENTIATION_UNMERGE_SYSTEM,MATCH(G8,DIFFERENTIATION_ID_DIFF,0)))</f>
        <v/>
      </c>
      <c r="H11" s="39" t="str">
        <f>IF(H8="","",INDEX(DIFFERENTIATION_UNMERGE_SYSTEM,MATCH(H8,DIFFERENTIATION_ID_DIFF,0)))</f>
        <v>без дифференциации</v>
      </c>
      <c r="I11" s="84"/>
      <c r="R11" s="37"/>
    </row>
    <row r="12" spans="1:18" s="11" customFormat="1" ht="15" customHeight="1">
      <c r="A12" s="32"/>
      <c r="C12" s="20"/>
      <c r="D12" s="86" t="s">
        <v>57</v>
      </c>
      <c r="E12" s="86"/>
      <c r="F12" s="86"/>
      <c r="G12" s="40"/>
      <c r="H12" s="40"/>
      <c r="I12" s="84"/>
      <c r="R12" s="37"/>
    </row>
    <row r="13" spans="1:18" ht="33.75" customHeight="1">
      <c r="D13" s="41" t="s">
        <v>5</v>
      </c>
      <c r="E13" s="41" t="s">
        <v>58</v>
      </c>
      <c r="F13" s="41" t="s">
        <v>59</v>
      </c>
      <c r="G13" s="41" t="s">
        <v>60</v>
      </c>
      <c r="H13" s="41" t="s">
        <v>60</v>
      </c>
      <c r="I13" s="84"/>
    </row>
    <row r="14" spans="1:18" ht="40.5" customHeight="1">
      <c r="A14" s="11"/>
      <c r="C14" s="13"/>
      <c r="D14" s="41">
        <v>1</v>
      </c>
      <c r="E14" s="42" t="str">
        <f>TP_P_A</f>
        <v xml:space="preserve">Количество поданных заявлений </v>
      </c>
      <c r="F14" s="41" t="s">
        <v>61</v>
      </c>
      <c r="G14" s="43"/>
      <c r="H14" s="52">
        <v>69</v>
      </c>
      <c r="I14" s="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36.75" customHeight="1">
      <c r="A15" s="11"/>
      <c r="C15" s="13"/>
      <c r="D15" s="41">
        <v>2</v>
      </c>
      <c r="E15" s="42" t="str">
        <f>TP_P_B</f>
        <v xml:space="preserve">Количество исполненных заявлений </v>
      </c>
      <c r="F15" s="41" t="s">
        <v>61</v>
      </c>
      <c r="G15" s="43"/>
      <c r="H15" s="52">
        <v>69</v>
      </c>
      <c r="I15" s="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72" customHeight="1">
      <c r="A16" s="11"/>
      <c r="C16" s="13"/>
      <c r="D16" s="41">
        <v>3</v>
      </c>
      <c r="E16" s="42" t="s">
        <v>68</v>
      </c>
      <c r="F16" s="41" t="s">
        <v>61</v>
      </c>
      <c r="G16" s="43"/>
      <c r="H16" s="52">
        <v>0</v>
      </c>
      <c r="I16" s="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7" spans="1:9" ht="51.75" customHeight="1">
      <c r="A17" s="11"/>
      <c r="C17" s="13"/>
      <c r="D17" s="41">
        <v>4</v>
      </c>
      <c r="E17" s="42" t="str">
        <f>TP_P_V_1</f>
        <v>Причины отказа в заключении договора о подключении (технологическом присоединении) к централизованной системе водоотведения</v>
      </c>
      <c r="F17" s="41" t="s">
        <v>62</v>
      </c>
      <c r="G17" s="45"/>
      <c r="H17" s="53"/>
      <c r="I17" s="4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14" customHeight="1">
      <c r="A18" s="11"/>
      <c r="C18" s="13"/>
      <c r="D18" s="41">
        <v>5</v>
      </c>
      <c r="E18" s="4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8" s="41" t="str">
        <f>IF(TEMPLATE_SPHERE="HEAT","Гкал/час","тыс. куб. м/сутки")</f>
        <v>тыс. куб. м/сутки</v>
      </c>
      <c r="G18" s="47">
        <f>SUM(G19:G20)</f>
        <v>0</v>
      </c>
      <c r="H18" s="54">
        <f>SUM(H19:H20)</f>
        <v>0</v>
      </c>
      <c r="I18" s="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9" spans="1:9" ht="15" hidden="1" customHeight="1">
      <c r="D19" s="38" t="s">
        <v>63</v>
      </c>
      <c r="E19" s="42"/>
      <c r="F19" s="38"/>
      <c r="G19" s="38"/>
      <c r="H19" s="55"/>
      <c r="I19" s="48"/>
    </row>
    <row r="20" spans="1:9" ht="93" customHeight="1">
      <c r="C20" s="13"/>
      <c r="D20" s="49" t="s">
        <v>64</v>
      </c>
      <c r="E20" s="50" t="s">
        <v>69</v>
      </c>
      <c r="F20" s="41" t="str">
        <f>IF(TEMPLATE_SPHERE="HEAT","Гкал/час","тыс. куб. м/сутки")</f>
        <v>тыс. куб. м/сутки</v>
      </c>
      <c r="G20" s="51"/>
      <c r="H20" s="56">
        <v>0</v>
      </c>
      <c r="I20" s="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E14"/>
    <dataValidation type="textLength" operator="lessThanOrEqual" allowBlank="1" showInputMessage="1" showErrorMessage="1" errorTitle="Ошибка" error="Допускается ввод не более 900 символов!" sqref="E20 G17:H17 E2">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2024-04-27T02:41:27Z</dcterms:modified>
</cp:coreProperties>
</file>